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235" windowHeight="9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9" i="1"/>
  <c r="B33" s="1"/>
  <c r="B18"/>
  <c r="B9"/>
  <c r="C26"/>
  <c r="C29" s="1"/>
  <c r="C33" s="1"/>
  <c r="E27"/>
  <c r="D27"/>
  <c r="E26"/>
  <c r="E29" s="1"/>
  <c r="E33" s="1"/>
  <c r="D26"/>
  <c r="F26"/>
  <c r="F29" s="1"/>
  <c r="F33" s="1"/>
  <c r="F27"/>
  <c r="E18"/>
  <c r="D18"/>
  <c r="C18"/>
  <c r="F18"/>
  <c r="E9"/>
  <c r="D9"/>
  <c r="C9"/>
  <c r="F9"/>
  <c r="D29" l="1"/>
  <c r="D33" s="1"/>
</calcChain>
</file>

<file path=xl/sharedStrings.xml><?xml version="1.0" encoding="utf-8"?>
<sst xmlns="http://schemas.openxmlformats.org/spreadsheetml/2006/main" count="24" uniqueCount="21">
  <si>
    <t>5 Years Financial Highlights</t>
  </si>
  <si>
    <t>ASSTES</t>
  </si>
  <si>
    <t>Rs. In "000"</t>
  </si>
  <si>
    <t>Non Current Assets</t>
  </si>
  <si>
    <t>Current Assets</t>
  </si>
  <si>
    <t>Total Assets</t>
  </si>
  <si>
    <t>EQUITY</t>
  </si>
  <si>
    <t>LIABILITIES</t>
  </si>
  <si>
    <t>Non Current Liabilities</t>
  </si>
  <si>
    <t>Current Liabilities</t>
  </si>
  <si>
    <t>Total Equity &amp; Liabilities</t>
  </si>
  <si>
    <t>Balance Sheet</t>
  </si>
  <si>
    <t>Profit and Loss Statements</t>
  </si>
  <si>
    <t>Total Revenue</t>
  </si>
  <si>
    <t>Total Expenses</t>
  </si>
  <si>
    <t>Profit before taxation</t>
  </si>
  <si>
    <t>Taxation</t>
  </si>
  <si>
    <t>Profit after taxation</t>
  </si>
  <si>
    <t>Description</t>
  </si>
  <si>
    <t>Venus Securities (Pvt) Limited</t>
  </si>
  <si>
    <t>Other Income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</si>
</sst>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164" fontId="0" fillId="0" borderId="0" xfId="1" applyNumberFormat="1" applyFont="1"/>
    <xf numFmtId="164" fontId="2" fillId="0" borderId="3" xfId="1" applyNumberFormat="1" applyFont="1" applyBorder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0" fillId="0" borderId="2" xfId="0" applyBorder="1" applyAlignment="1">
      <alignment horizontal="center"/>
    </xf>
    <xf numFmtId="164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topLeftCell="A10" workbookViewId="0">
      <selection activeCell="B33" sqref="B33"/>
    </sheetView>
  </sheetViews>
  <sheetFormatPr defaultRowHeight="15"/>
  <cols>
    <col min="1" max="1" width="29.7109375" customWidth="1"/>
    <col min="2" max="4" width="12.5703125" bestFit="1" customWidth="1"/>
    <col min="5" max="5" width="12.28515625" bestFit="1" customWidth="1"/>
    <col min="6" max="6" width="11.5703125" bestFit="1" customWidth="1"/>
  </cols>
  <sheetData>
    <row r="1" spans="1:6">
      <c r="A1" t="s">
        <v>19</v>
      </c>
    </row>
    <row r="2" spans="1:6">
      <c r="A2" t="s">
        <v>0</v>
      </c>
    </row>
    <row r="3" spans="1:6">
      <c r="A3" t="s">
        <v>11</v>
      </c>
    </row>
    <row r="4" spans="1:6">
      <c r="C4" s="8" t="s">
        <v>2</v>
      </c>
      <c r="D4" s="8"/>
      <c r="E4" s="8"/>
      <c r="F4" s="8"/>
    </row>
    <row r="5" spans="1:6">
      <c r="A5" s="1" t="s">
        <v>18</v>
      </c>
      <c r="B5" s="6">
        <v>2019</v>
      </c>
      <c r="C5" s="6">
        <v>2018</v>
      </c>
      <c r="D5" s="6">
        <v>2017</v>
      </c>
      <c r="E5" s="6">
        <v>2016</v>
      </c>
      <c r="F5" s="6">
        <v>2015</v>
      </c>
    </row>
    <row r="6" spans="1:6">
      <c r="A6" s="2" t="s">
        <v>1</v>
      </c>
    </row>
    <row r="7" spans="1:6">
      <c r="A7" t="s">
        <v>3</v>
      </c>
      <c r="B7" s="4">
        <v>4489818</v>
      </c>
      <c r="C7" s="4">
        <v>23084490</v>
      </c>
      <c r="D7" s="4">
        <v>41658879</v>
      </c>
      <c r="E7" s="4">
        <v>44636876</v>
      </c>
      <c r="F7" s="4">
        <v>54578639</v>
      </c>
    </row>
    <row r="8" spans="1:6">
      <c r="A8" t="s">
        <v>4</v>
      </c>
      <c r="B8" s="4">
        <v>99605058</v>
      </c>
      <c r="C8" s="4">
        <v>83390816</v>
      </c>
      <c r="D8" s="4">
        <v>73108352</v>
      </c>
      <c r="E8" s="4">
        <v>6821903</v>
      </c>
      <c r="F8" s="4">
        <v>5825123</v>
      </c>
    </row>
    <row r="9" spans="1:6" ht="15.75" thickBot="1">
      <c r="A9" s="1" t="s">
        <v>5</v>
      </c>
      <c r="B9" s="5">
        <f>+B7+B8</f>
        <v>104094876</v>
      </c>
      <c r="C9" s="5">
        <f t="shared" ref="C9:E9" si="0">+C7+C8</f>
        <v>106475306</v>
      </c>
      <c r="D9" s="5">
        <f t="shared" si="0"/>
        <v>114767231</v>
      </c>
      <c r="E9" s="5">
        <f t="shared" si="0"/>
        <v>51458779</v>
      </c>
      <c r="F9" s="5">
        <f>+F7+F8</f>
        <v>60403762</v>
      </c>
    </row>
    <row r="10" spans="1:6" ht="15.75" thickTop="1">
      <c r="B10" s="4"/>
      <c r="C10" s="4"/>
      <c r="D10" s="4"/>
      <c r="E10" s="4"/>
      <c r="F10" s="4"/>
    </row>
    <row r="11" spans="1:6">
      <c r="B11" s="4"/>
      <c r="C11" s="4"/>
      <c r="D11" s="4"/>
      <c r="E11" s="4"/>
      <c r="F11" s="4"/>
    </row>
    <row r="12" spans="1:6">
      <c r="A12" s="3" t="s">
        <v>6</v>
      </c>
      <c r="B12" s="4">
        <v>95026146</v>
      </c>
      <c r="C12" s="4">
        <v>105904696</v>
      </c>
      <c r="D12" s="4">
        <v>114446511</v>
      </c>
      <c r="E12" s="4">
        <v>51189018</v>
      </c>
      <c r="F12" s="4">
        <v>60179379</v>
      </c>
    </row>
    <row r="13" spans="1:6">
      <c r="B13" s="4"/>
      <c r="C13" s="4"/>
      <c r="D13" s="4"/>
      <c r="E13" s="4"/>
      <c r="F13" s="4"/>
    </row>
    <row r="14" spans="1:6">
      <c r="A14" s="2" t="s">
        <v>7</v>
      </c>
      <c r="B14" s="4"/>
      <c r="C14" s="4"/>
      <c r="D14" s="4"/>
      <c r="E14" s="4"/>
      <c r="F14" s="4"/>
    </row>
    <row r="15" spans="1:6">
      <c r="A15" t="s">
        <v>8</v>
      </c>
      <c r="B15" s="4">
        <v>0</v>
      </c>
      <c r="C15" s="4">
        <v>0</v>
      </c>
      <c r="D15" s="4">
        <v>0</v>
      </c>
      <c r="E15" s="4">
        <v>150000</v>
      </c>
      <c r="F15" s="4">
        <v>150000</v>
      </c>
    </row>
    <row r="16" spans="1:6">
      <c r="A16" t="s">
        <v>9</v>
      </c>
      <c r="B16" s="4">
        <v>9068730</v>
      </c>
      <c r="C16" s="4">
        <v>570610</v>
      </c>
      <c r="D16" s="4">
        <v>320720</v>
      </c>
      <c r="E16" s="4">
        <v>119761</v>
      </c>
      <c r="F16" s="4">
        <v>74383</v>
      </c>
    </row>
    <row r="17" spans="1:6">
      <c r="B17" s="4"/>
      <c r="C17" s="4"/>
      <c r="D17" s="4"/>
      <c r="E17" s="4"/>
      <c r="F17" s="4"/>
    </row>
    <row r="18" spans="1:6" ht="15.75" thickBot="1">
      <c r="A18" s="1" t="s">
        <v>10</v>
      </c>
      <c r="B18" s="5">
        <f>+B12+B15+B16</f>
        <v>104094876</v>
      </c>
      <c r="C18" s="5">
        <f t="shared" ref="C18:E18" si="1">+C12+C15+C16</f>
        <v>106475306</v>
      </c>
      <c r="D18" s="5">
        <f t="shared" si="1"/>
        <v>114767231</v>
      </c>
      <c r="E18" s="5">
        <f t="shared" si="1"/>
        <v>51458779</v>
      </c>
      <c r="F18" s="5">
        <f>+F12+F15+F16</f>
        <v>60403762</v>
      </c>
    </row>
    <row r="19" spans="1:6" ht="15.75" thickTop="1"/>
    <row r="20" spans="1:6">
      <c r="C20" s="7"/>
      <c r="D20" s="7"/>
      <c r="E20" s="7"/>
      <c r="F20" s="7"/>
    </row>
    <row r="21" spans="1:6">
      <c r="A21" s="1" t="s">
        <v>0</v>
      </c>
    </row>
    <row r="22" spans="1:6">
      <c r="A22" s="1" t="s">
        <v>12</v>
      </c>
    </row>
    <row r="23" spans="1:6">
      <c r="C23" s="8" t="s">
        <v>2</v>
      </c>
      <c r="D23" s="8"/>
      <c r="E23" s="8"/>
      <c r="F23" s="8"/>
    </row>
    <row r="24" spans="1:6">
      <c r="A24" s="1" t="s">
        <v>18</v>
      </c>
      <c r="B24" s="6">
        <v>2019</v>
      </c>
      <c r="C24" s="6">
        <v>2018</v>
      </c>
      <c r="D24" s="6">
        <v>2017</v>
      </c>
      <c r="E24" s="6">
        <v>2016</v>
      </c>
      <c r="F24" s="6">
        <v>2015</v>
      </c>
    </row>
    <row r="26" spans="1:6">
      <c r="A26" t="s">
        <v>13</v>
      </c>
      <c r="B26" s="9">
        <v>-6912793</v>
      </c>
      <c r="C26" s="9">
        <f>5461397+265671</f>
        <v>5727068</v>
      </c>
      <c r="D26" s="9">
        <f>42459403+161586</f>
        <v>42620989</v>
      </c>
      <c r="E26" s="9">
        <f>1250362+153792</f>
        <v>1404154</v>
      </c>
      <c r="F26" s="9">
        <f>1172214+35595</f>
        <v>1207809</v>
      </c>
    </row>
    <row r="27" spans="1:6">
      <c r="A27" t="s">
        <v>14</v>
      </c>
      <c r="B27" s="9">
        <v>-4328669</v>
      </c>
      <c r="C27" s="9">
        <v>-480154</v>
      </c>
      <c r="D27" s="9">
        <f>-374488-2500000</f>
        <v>-2874488</v>
      </c>
      <c r="E27" s="9">
        <f>-198733-10024108</f>
        <v>-10222841</v>
      </c>
      <c r="F27" s="9">
        <f>-231749-19521</f>
        <v>-251270</v>
      </c>
    </row>
    <row r="28" spans="1:6">
      <c r="A28" t="s">
        <v>20</v>
      </c>
      <c r="B28" s="9">
        <v>381396</v>
      </c>
      <c r="C28" s="9"/>
      <c r="D28" s="9"/>
      <c r="E28" s="9"/>
      <c r="F28" s="9"/>
    </row>
    <row r="29" spans="1:6">
      <c r="A29" t="s">
        <v>15</v>
      </c>
      <c r="B29" s="4">
        <f>+B26+B27+B28</f>
        <v>-10860066</v>
      </c>
      <c r="C29" s="4">
        <f>+C26+C27</f>
        <v>5246914</v>
      </c>
      <c r="D29" s="4">
        <f>+D26+D27</f>
        <v>39746501</v>
      </c>
      <c r="E29" s="4">
        <f>+E26+E27</f>
        <v>-8818687</v>
      </c>
      <c r="F29" s="4">
        <f>+F26+F27</f>
        <v>956539</v>
      </c>
    </row>
    <row r="30" spans="1:6">
      <c r="B30" s="4"/>
      <c r="C30" s="4"/>
      <c r="D30" s="4"/>
      <c r="E30" s="4"/>
      <c r="F30" s="4"/>
    </row>
    <row r="31" spans="1:6">
      <c r="A31" t="s">
        <v>16</v>
      </c>
      <c r="B31" s="4">
        <v>-18484</v>
      </c>
      <c r="C31" s="4">
        <v>-106431</v>
      </c>
      <c r="D31" s="4">
        <v>-55311</v>
      </c>
      <c r="E31" s="4">
        <v>-171674</v>
      </c>
      <c r="F31" s="4">
        <v>-117221</v>
      </c>
    </row>
    <row r="32" spans="1:6">
      <c r="B32" s="4"/>
      <c r="C32" s="4"/>
      <c r="D32" s="4"/>
      <c r="E32" s="4"/>
      <c r="F32" s="4"/>
    </row>
    <row r="33" spans="1:6" ht="15.75" thickBot="1">
      <c r="A33" s="1" t="s">
        <v>17</v>
      </c>
      <c r="B33" s="5">
        <f>+B29+B31</f>
        <v>-10878550</v>
      </c>
      <c r="C33" s="5">
        <f>+C29+C31</f>
        <v>5140483</v>
      </c>
      <c r="D33" s="5">
        <f>+D29+D31</f>
        <v>39691190</v>
      </c>
      <c r="E33" s="5">
        <f>+E29+E31</f>
        <v>-8990361</v>
      </c>
      <c r="F33" s="5">
        <f>+F29+F31</f>
        <v>839318</v>
      </c>
    </row>
    <row r="34" spans="1:6" ht="15.75" thickTop="1"/>
  </sheetData>
  <mergeCells count="2">
    <mergeCell ref="C4:F4"/>
    <mergeCell ref="C23:F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adam01</dc:creator>
  <cp:lastModifiedBy>HP</cp:lastModifiedBy>
  <dcterms:created xsi:type="dcterms:W3CDTF">2019-04-05T12:13:40Z</dcterms:created>
  <dcterms:modified xsi:type="dcterms:W3CDTF">2019-11-26T07:56:37Z</dcterms:modified>
</cp:coreProperties>
</file>